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-3\Desktop\2025 БЮДЖЕТ\"/>
    </mc:Choice>
  </mc:AlternateContent>
  <xr:revisionPtr revIDLastSave="0" documentId="13_ncr:1_{7668D62C-694F-4054-ACCD-108B09C3C147}" xr6:coauthVersionLast="47" xr6:coauthVersionMax="47" xr10:uidLastSave="{00000000-0000-0000-0000-000000000000}"/>
  <bookViews>
    <workbookView xWindow="390" yWindow="390" windowWidth="23850" windowHeight="15480" xr2:uid="{00000000-000D-0000-FFFF-FFFF00000000}"/>
  </bookViews>
  <sheets>
    <sheet name="программы (2)" sheetId="8" r:id="rId1"/>
  </sheets>
  <definedNames>
    <definedName name="_xlnm._FilterDatabase" localSheetId="0" hidden="1">'программы (2)'!$A$2:$Q$81</definedName>
    <definedName name="Excel_BuiltIn__FilterDatabase_1" localSheetId="0">#REF!</definedName>
    <definedName name="Excel_BuiltIn__FilterDatabase_1">#REF!</definedName>
  </definedNames>
  <calcPr calcId="191029"/>
</workbook>
</file>

<file path=xl/calcChain.xml><?xml version="1.0" encoding="utf-8"?>
<calcChain xmlns="http://schemas.openxmlformats.org/spreadsheetml/2006/main">
  <c r="Q24" i="8" l="1"/>
  <c r="O24" i="8"/>
  <c r="L24" i="8"/>
  <c r="M24" i="8"/>
  <c r="J24" i="8"/>
  <c r="J25" i="8" l="1"/>
  <c r="C31" i="8"/>
  <c r="E31" i="8"/>
  <c r="F31" i="8"/>
  <c r="G31" i="8"/>
  <c r="H31" i="8"/>
  <c r="I31" i="8"/>
  <c r="K31" i="8"/>
  <c r="N31" i="8"/>
  <c r="P31" i="8"/>
  <c r="E7" i="8"/>
  <c r="F7" i="8"/>
  <c r="G7" i="8"/>
  <c r="H7" i="8"/>
  <c r="I7" i="8"/>
  <c r="K7" i="8"/>
  <c r="N7" i="8"/>
  <c r="P7" i="8"/>
  <c r="M25" i="8"/>
  <c r="Q25" i="8"/>
  <c r="O25" i="8"/>
  <c r="L25" i="8"/>
  <c r="C7" i="8" l="1"/>
  <c r="B7" i="8"/>
  <c r="B31" i="8"/>
  <c r="B53" i="8" l="1"/>
  <c r="O44" i="8" l="1"/>
  <c r="O33" i="8"/>
  <c r="Q52" i="8"/>
  <c r="O52" i="8"/>
  <c r="M52" i="8"/>
  <c r="L52" i="8"/>
  <c r="J52" i="8"/>
  <c r="Q51" i="8"/>
  <c r="O51" i="8"/>
  <c r="M51" i="8"/>
  <c r="L51" i="8"/>
  <c r="J51" i="8"/>
  <c r="Q50" i="8"/>
  <c r="O50" i="8"/>
  <c r="M50" i="8"/>
  <c r="L50" i="8"/>
  <c r="J50" i="8"/>
  <c r="Q49" i="8"/>
  <c r="O49" i="8"/>
  <c r="M49" i="8"/>
  <c r="L49" i="8"/>
  <c r="J49" i="8"/>
  <c r="Q48" i="8"/>
  <c r="O48" i="8"/>
  <c r="M48" i="8"/>
  <c r="L48" i="8"/>
  <c r="J48" i="8"/>
  <c r="Q47" i="8"/>
  <c r="O47" i="8"/>
  <c r="M47" i="8"/>
  <c r="L47" i="8"/>
  <c r="J47" i="8"/>
  <c r="Q46" i="8"/>
  <c r="O46" i="8"/>
  <c r="M46" i="8"/>
  <c r="L46" i="8"/>
  <c r="J46" i="8"/>
  <c r="Q45" i="8"/>
  <c r="O45" i="8"/>
  <c r="M45" i="8"/>
  <c r="L45" i="8"/>
  <c r="J45" i="8"/>
  <c r="Q44" i="8"/>
  <c r="M44" i="8"/>
  <c r="L44" i="8"/>
  <c r="J44" i="8"/>
  <c r="Q43" i="8"/>
  <c r="O43" i="8"/>
  <c r="M43" i="8"/>
  <c r="L43" i="8"/>
  <c r="J43" i="8"/>
  <c r="Q42" i="8"/>
  <c r="O42" i="8"/>
  <c r="M42" i="8"/>
  <c r="L42" i="8"/>
  <c r="J42" i="8"/>
  <c r="Q41" i="8"/>
  <c r="O41" i="8"/>
  <c r="M41" i="8"/>
  <c r="L41" i="8"/>
  <c r="J41" i="8"/>
  <c r="Q40" i="8"/>
  <c r="O40" i="8"/>
  <c r="M40" i="8"/>
  <c r="L40" i="8"/>
  <c r="J40" i="8"/>
  <c r="Q39" i="8"/>
  <c r="O39" i="8"/>
  <c r="M39" i="8"/>
  <c r="L39" i="8"/>
  <c r="J39" i="8"/>
  <c r="Q38" i="8"/>
  <c r="O38" i="8"/>
  <c r="M38" i="8"/>
  <c r="L38" i="8"/>
  <c r="J38" i="8"/>
  <c r="Q37" i="8"/>
  <c r="O37" i="8"/>
  <c r="M37" i="8"/>
  <c r="L37" i="8"/>
  <c r="J37" i="8"/>
  <c r="D37" i="8"/>
  <c r="D31" i="8" s="1"/>
  <c r="Q36" i="8"/>
  <c r="O36" i="8"/>
  <c r="M36" i="8"/>
  <c r="L36" i="8"/>
  <c r="J36" i="8"/>
  <c r="Q35" i="8"/>
  <c r="O35" i="8"/>
  <c r="M35" i="8"/>
  <c r="L35" i="8"/>
  <c r="J35" i="8"/>
  <c r="Q34" i="8"/>
  <c r="O34" i="8"/>
  <c r="M34" i="8"/>
  <c r="L34" i="8"/>
  <c r="J34" i="8"/>
  <c r="Q33" i="8"/>
  <c r="M33" i="8"/>
  <c r="L33" i="8"/>
  <c r="J33" i="8"/>
  <c r="Q32" i="8"/>
  <c r="O32" i="8"/>
  <c r="M32" i="8"/>
  <c r="L32" i="8"/>
  <c r="J32" i="8"/>
  <c r="J31" i="8" l="1"/>
  <c r="M31" i="8"/>
  <c r="Q31" i="8"/>
  <c r="O31" i="8"/>
  <c r="L31" i="8"/>
  <c r="K53" i="8"/>
  <c r="Q11" i="8" l="1"/>
  <c r="O11" i="8"/>
  <c r="L11" i="8"/>
  <c r="M11" i="8"/>
  <c r="J11" i="8"/>
  <c r="Q28" i="8" l="1"/>
  <c r="O28" i="8"/>
  <c r="L28" i="8"/>
  <c r="M28" i="8"/>
  <c r="E53" i="8" l="1"/>
  <c r="F53" i="8"/>
  <c r="G53" i="8"/>
  <c r="H53" i="8"/>
  <c r="I53" i="8"/>
  <c r="N53" i="8"/>
  <c r="P53" i="8"/>
  <c r="C53" i="8"/>
  <c r="J28" i="8"/>
  <c r="L23" i="8" l="1"/>
  <c r="L26" i="8"/>
  <c r="L27" i="8"/>
  <c r="L29" i="8"/>
  <c r="L30" i="8"/>
  <c r="L17" i="8"/>
  <c r="L18" i="8"/>
  <c r="L19" i="8"/>
  <c r="L20" i="8"/>
  <c r="L21" i="8"/>
  <c r="L22" i="8"/>
  <c r="L9" i="8"/>
  <c r="L10" i="8"/>
  <c r="L12" i="8"/>
  <c r="L13" i="8"/>
  <c r="L14" i="8"/>
  <c r="L15" i="8"/>
  <c r="L16" i="8"/>
  <c r="L8" i="8"/>
  <c r="L7" i="8" l="1"/>
  <c r="L53" i="8" s="1"/>
  <c r="Q29" i="8"/>
  <c r="O29" i="8"/>
  <c r="Q8" i="8"/>
  <c r="O8" i="8"/>
  <c r="M29" i="8"/>
  <c r="M8" i="8"/>
  <c r="J8" i="8"/>
  <c r="J29" i="8"/>
  <c r="Q27" i="8" l="1"/>
  <c r="O27" i="8"/>
  <c r="M27" i="8"/>
  <c r="J27" i="8"/>
  <c r="J10" i="8" l="1"/>
  <c r="J12" i="8"/>
  <c r="J13" i="8"/>
  <c r="J14" i="8"/>
  <c r="J15" i="8"/>
  <c r="J16" i="8"/>
  <c r="J17" i="8"/>
  <c r="J18" i="8"/>
  <c r="J19" i="8"/>
  <c r="J20" i="8"/>
  <c r="J21" i="8"/>
  <c r="J22" i="8"/>
  <c r="J23" i="8"/>
  <c r="J26" i="8"/>
  <c r="J30" i="8"/>
  <c r="J9" i="8"/>
  <c r="J7" i="8" l="1"/>
  <c r="J53" i="8" s="1"/>
  <c r="Q30" i="8"/>
  <c r="O30" i="8"/>
  <c r="M30" i="8" l="1"/>
  <c r="Q26" i="8" l="1"/>
  <c r="O26" i="8"/>
  <c r="M26" i="8"/>
  <c r="Q23" i="8"/>
  <c r="O23" i="8"/>
  <c r="M23" i="8"/>
  <c r="Q22" i="8"/>
  <c r="O22" i="8"/>
  <c r="M22" i="8"/>
  <c r="Q21" i="8"/>
  <c r="O21" i="8"/>
  <c r="M21" i="8"/>
  <c r="Q20" i="8"/>
  <c r="O20" i="8"/>
  <c r="M20" i="8"/>
  <c r="Q19" i="8"/>
  <c r="O19" i="8"/>
  <c r="M19" i="8"/>
  <c r="Q18" i="8"/>
  <c r="O18" i="8"/>
  <c r="M18" i="8"/>
  <c r="Q17" i="8"/>
  <c r="O17" i="8"/>
  <c r="M17" i="8"/>
  <c r="Q16" i="8"/>
  <c r="O16" i="8"/>
  <c r="M16" i="8"/>
  <c r="Q15" i="8"/>
  <c r="O15" i="8"/>
  <c r="M15" i="8"/>
  <c r="Q14" i="8"/>
  <c r="O14" i="8"/>
  <c r="M14" i="8"/>
  <c r="Q13" i="8"/>
  <c r="O13" i="8"/>
  <c r="M13" i="8"/>
  <c r="D13" i="8"/>
  <c r="Q12" i="8"/>
  <c r="O12" i="8"/>
  <c r="M12" i="8"/>
  <c r="Q10" i="8"/>
  <c r="O10" i="8"/>
  <c r="M10" i="8"/>
  <c r="Q9" i="8"/>
  <c r="O9" i="8"/>
  <c r="M9" i="8"/>
  <c r="D7" i="8" l="1"/>
  <c r="D53" i="8" s="1"/>
  <c r="Q7" i="8"/>
  <c r="Q53" i="8" s="1"/>
  <c r="O7" i="8"/>
  <c r="O53" i="8" s="1"/>
  <c r="M7" i="8"/>
  <c r="M53" i="8" s="1"/>
</calcChain>
</file>

<file path=xl/sharedStrings.xml><?xml version="1.0" encoding="utf-8"?>
<sst xmlns="http://schemas.openxmlformats.org/spreadsheetml/2006/main" count="69" uniqueCount="64">
  <si>
    <t>Наименование показателей</t>
  </si>
  <si>
    <t>#Н/Д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</si>
  <si>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</si>
  <si>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</si>
  <si>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Муниципальная программа "Информационное общество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</si>
  <si>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</si>
  <si>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Муниципальная программа "Развитие образования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</si>
  <si>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</si>
  <si>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Муниципальная программа "Градостроительная деятельность на территории Пограничного муниципального округа"</t>
  </si>
  <si>
    <t>(тыс.рублей)</t>
  </si>
  <si>
    <t>Проект бюджета Пограничного муниципального округа</t>
  </si>
  <si>
    <t>Муниципальная программа "Противодействие коррупции в  Пограничном муниципальном округе"</t>
  </si>
  <si>
    <t>Муниципальная программа "Развитие малого и среднего предпринимательства в Пограничном муниципальном округе"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</si>
  <si>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</si>
  <si>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</si>
  <si>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7=6-3</t>
  </si>
  <si>
    <t>отклонение 2026/2025</t>
  </si>
  <si>
    <t>отклонение 2027/2026</t>
  </si>
  <si>
    <t>Муниципальная программа "Развитие физической культуры и спорта в Пограничном муниципальном округе"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</si>
  <si>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</si>
  <si>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Муниципальная программа "Укрепление общественного здоровья населения Пограничного муниципального округа"</t>
  </si>
  <si>
    <t>Муниципальная программа  "Профилактика терроризма и экстремизма на территории Пограничного муниципального округа"</t>
  </si>
  <si>
    <t>Муниципальная программа "Развитие муниципальной службы в Администрации Пограничного муниципального округа"</t>
  </si>
  <si>
    <t>Муниципальная программа "Обеспечение качественными услугами ЖКХ населения Пограничного муниципального округа"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</si>
  <si>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</si>
  <si>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"Благоустройство территории Пограничного муниципального округа 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</si>
  <si>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</si>
  <si>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</si>
  <si>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4=3-2</t>
  </si>
  <si>
    <t>6=5-2</t>
  </si>
  <si>
    <t>9=8-5</t>
  </si>
  <si>
    <t>11=10-8</t>
  </si>
  <si>
    <t>Всего расходов по муниципальным программам:</t>
  </si>
  <si>
    <t>Непрограммные расходы бюджета всего:</t>
  </si>
  <si>
    <t>Расходы, связанные с исполнением решений, принятых судебными органами</t>
  </si>
  <si>
    <t>Организация проведения выборов</t>
  </si>
  <si>
    <t>Доплаты к пенсиям муниципальным служащим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</si>
  <si>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</si>
  <si>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Государственная регистрация актов гражданского состояния</t>
  </si>
  <si>
    <t>Обеспечение деятельности подведомственных учреждений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</si>
  <si>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</si>
  <si>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</si>
  <si>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</si>
  <si>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</si>
  <si>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</si>
  <si>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</si>
  <si>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Субвенции на реализацию государственных полномочий органов опеки и попечительства в отношении несовершеннолетних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</si>
  <si>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</si>
  <si>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ИТОГО РАСХОДОВ:</t>
  </si>
  <si>
    <t>Сведения о расходах бюджета Пограничного муниципального округа по муниципальным программам и непрограммным направлениям деятельности на 2026 год и на плановый период 2027 и 2028 годов в сравнении с ожидаемым исполнением за текущий финансовый год и отчетом за отчетный финансовый год</t>
  </si>
  <si>
    <t>Исполнение 2024 год</t>
  </si>
  <si>
    <t>Ожидаемое исполнения за 2025 год</t>
  </si>
  <si>
    <t>Отклонение 2025/2024</t>
  </si>
  <si>
    <t>отклонение 2026/2024</t>
  </si>
  <si>
    <t>отклонение 2028/2027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</si>
  <si>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</si>
  <si>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Резервный фонд администрации Пограничного муниципального  района</t>
  </si>
  <si>
    <t>Глава муниципального образования</t>
  </si>
  <si>
    <t>Председатель представительного органа муниципального образования</t>
  </si>
  <si>
    <t>Руководство и управление в сфере установленных функций органов местного самоуправления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</si>
  <si>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</si>
  <si>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Осуществление первичного воинского учета на териториях, где отсутствуют военные комиссариаты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</si>
  <si>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</si>
  <si>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 xml:space="preserve">Муниципальная программа "Создание условий для развития туризма в Пограничном муниципальном округе"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</si>
</sst>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5" fillId="0" borderId="16">
      <alignment horizontal="center" vertical="top" shrinkToFit="1"/>
    </xf>
  </cellStyleXfs>
  <cellXfs count="64">
    <xf numFmtId="0" fontId="0" fillId="0" borderId="0" xfId="0"/>
    <xf numFmtId="4" fontId="19" fillId="0" borderId="10" xfId="0" applyNumberFormat="1" applyFont="1" applyBorder="1" applyAlignment="1">
      <alignment horizontal="center" vertical="center" shrinkToFit="1"/>
    </xf>
    <xf numFmtId="0" fontId="20" fillId="15" borderId="0" xfId="0" applyFont="1" applyFill="1"/>
    <xf numFmtId="0" fontId="22" fillId="0" borderId="10" xfId="0" applyFont="1" applyBorder="1" applyAlignment="1">
      <alignment vertical="top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15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19" fillId="0" borderId="0" xfId="0" applyFont="1" applyAlignment="1">
      <alignment horizontal="right"/>
    </xf>
    <xf numFmtId="49" fontId="22" fillId="0" borderId="10" xfId="0" applyNumberFormat="1" applyFont="1" applyBorder="1" applyAlignment="1">
      <alignment horizontal="left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wrapText="1" shrinkToFit="1"/>
    </xf>
    <xf numFmtId="4" fontId="18" fillId="0" borderId="18" xfId="0" applyNumberFormat="1" applyFont="1" applyBorder="1" applyAlignment="1">
      <alignment horizontal="center" vertical="center" shrinkToFit="1"/>
    </xf>
    <xf numFmtId="4" fontId="18" fillId="0" borderId="17" xfId="0" applyNumberFormat="1" applyFont="1" applyBorder="1" applyAlignment="1">
      <alignment horizontal="center" vertical="center" shrinkToFit="1"/>
    </xf>
    <xf numFmtId="0" fontId="22" fillId="16" borderId="10" xfId="0" applyFont="1" applyFill="1" applyBorder="1" applyAlignment="1">
      <alignment vertical="top" wrapText="1"/>
    </xf>
    <xf numFmtId="0" fontId="23" fillId="0" borderId="10" xfId="0" applyFont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 shrinkToFit="1"/>
    </xf>
    <xf numFmtId="0" fontId="23" fillId="17" borderId="10" xfId="0" applyFont="1" applyFill="1" applyBorder="1" applyAlignment="1">
      <alignment horizontal="center" vertical="center" wrapText="1"/>
    </xf>
    <xf numFmtId="49" fontId="23" fillId="17" borderId="10" xfId="0" applyNumberFormat="1" applyFont="1" applyFill="1" applyBorder="1" applyAlignment="1">
      <alignment horizontal="center" vertical="center" wrapText="1"/>
    </xf>
    <xf numFmtId="4" fontId="23" fillId="17" borderId="10" xfId="0" applyNumberFormat="1" applyFont="1" applyFill="1" applyBorder="1" applyAlignment="1">
      <alignment horizontal="center" vertical="center" shrinkToFit="1"/>
    </xf>
    <xf numFmtId="0" fontId="23" fillId="17" borderId="17" xfId="0" applyFont="1" applyFill="1" applyBorder="1" applyAlignment="1">
      <alignment horizontal="center" vertical="center" wrapText="1"/>
    </xf>
    <xf numFmtId="49" fontId="23" fillId="17" borderId="17" xfId="0" applyNumberFormat="1" applyFont="1" applyFill="1" applyBorder="1" applyAlignment="1">
      <alignment horizontal="center" vertical="center" wrapText="1"/>
    </xf>
    <xf numFmtId="4" fontId="23" fillId="17" borderId="17" xfId="0" applyNumberFormat="1" applyFont="1" applyFill="1" applyBorder="1" applyAlignment="1">
      <alignment horizontal="center" vertical="center" shrinkToFit="1"/>
    </xf>
    <xf numFmtId="4" fontId="23" fillId="0" borderId="10" xfId="0" applyNumberFormat="1" applyFont="1" applyBorder="1" applyAlignment="1">
      <alignment horizontal="center" vertical="center"/>
    </xf>
    <xf numFmtId="0" fontId="22" fillId="16" borderId="10" xfId="0" applyFont="1" applyFill="1" applyBorder="1" applyAlignment="1">
      <alignment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 shrinkToFit="1"/>
    </xf>
    <xf numFmtId="4" fontId="18" fillId="16" borderId="10" xfId="0" applyNumberFormat="1" applyFont="1" applyFill="1" applyBorder="1" applyAlignment="1">
      <alignment horizontal="center" vertical="center" wrapText="1"/>
    </xf>
    <xf numFmtId="4" fontId="19" fillId="17" borderId="10" xfId="0" applyNumberFormat="1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vertical="center" wrapText="1"/>
    </xf>
    <xf numFmtId="4" fontId="18" fillId="0" borderId="10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8" fillId="0" borderId="0" xfId="0" applyFont="1"/>
    <xf numFmtId="0" fontId="19" fillId="0" borderId="11" xfId="0" applyFont="1" applyBorder="1" applyAlignment="1">
      <alignment horizontal="right"/>
    </xf>
    <xf numFmtId="0" fontId="18" fillId="15" borderId="0" xfId="0" applyFont="1" applyFill="1"/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" fontId="23" fillId="0" borderId="14" xfId="0" applyNumberFormat="1" applyFont="1" applyBorder="1" applyAlignment="1">
      <alignment horizontal="right" vertical="top" shrinkToFit="1"/>
    </xf>
    <xf numFmtId="4" fontId="19" fillId="0" borderId="14" xfId="0" applyNumberFormat="1" applyFont="1" applyBorder="1" applyAlignment="1">
      <alignment horizontal="right" vertical="top" shrinkToFit="1"/>
    </xf>
    <xf numFmtId="4" fontId="19" fillId="0" borderId="0" xfId="0" applyNumberFormat="1" applyFont="1" applyAlignment="1">
      <alignment horizontal="right" vertical="top" shrinkToFit="1"/>
    </xf>
    <xf numFmtId="4" fontId="23" fillId="0" borderId="0" xfId="0" applyNumberFormat="1" applyFont="1" applyAlignment="1">
      <alignment horizontal="right" vertical="top" shrinkToFit="1"/>
    </xf>
    <xf numFmtId="0" fontId="22" fillId="15" borderId="0" xfId="0" applyFont="1" applyFill="1"/>
    <xf numFmtId="0" fontId="24" fillId="0" borderId="10" xfId="0" applyFont="1" applyBorder="1" applyAlignment="1">
      <alignment horizontal="left" vertical="center"/>
    </xf>
    <xf numFmtId="4" fontId="23" fillId="17" borderId="10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4" fontId="22" fillId="0" borderId="10" xfId="0" applyNumberFormat="1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2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</cellXfs>
  <cellStyles count="25">
    <cellStyle name="ex69" xfId="24" xr:uid="{00000000-0005-0000-0000-000000000000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3" sqref="C3:C4"/>
    </sheetView>
  </sheetViews>
  <sheetFormatPr defaultRowHeight="12.75" outlineLevelRow="1" x14ac:dyDescent="0.2"/>
  <cols>
    <col min="1" max="1" width="66.28515625" style="35" customWidth="1"/>
    <col min="2" max="2" width="12.140625" style="35" customWidth="1"/>
    <col min="3" max="3" width="14.5703125" style="35" customWidth="1"/>
    <col min="4" max="9" width="0" style="35" hidden="1" customWidth="1"/>
    <col min="10" max="10" width="11" style="35" customWidth="1"/>
    <col min="11" max="14" width="11.7109375" style="35" customWidth="1"/>
    <col min="15" max="16" width="12.7109375" style="35" customWidth="1"/>
    <col min="17" max="17" width="16" style="35" customWidth="1"/>
    <col min="18" max="16384" width="9.140625" style="37"/>
  </cols>
  <sheetData>
    <row r="1" spans="1:18" s="2" customFormat="1" ht="71.25" customHeight="1" x14ac:dyDescent="0.3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1"/>
    </row>
    <row r="2" spans="1:18" x14ac:dyDescent="0.2">
      <c r="A2" s="8"/>
      <c r="B2" s="8"/>
      <c r="C2" s="8"/>
      <c r="D2" s="36"/>
      <c r="E2" s="36"/>
      <c r="F2" s="36"/>
      <c r="G2" s="36"/>
      <c r="H2" s="36"/>
      <c r="I2" s="36"/>
      <c r="J2" s="8"/>
      <c r="K2" s="8"/>
      <c r="L2" s="8"/>
      <c r="M2" s="8"/>
      <c r="N2" s="8"/>
      <c r="O2" s="8"/>
      <c r="P2" s="8"/>
      <c r="Q2" s="8" t="s">
        <v>9</v>
      </c>
    </row>
    <row r="3" spans="1:18" ht="57.75" customHeight="1" x14ac:dyDescent="0.2">
      <c r="A3" s="53" t="s">
        <v>0</v>
      </c>
      <c r="B3" s="58" t="s">
        <v>50</v>
      </c>
      <c r="C3" s="62" t="s">
        <v>51</v>
      </c>
      <c r="D3" s="38" t="s">
        <v>1</v>
      </c>
      <c r="E3" s="39" t="s">
        <v>1</v>
      </c>
      <c r="F3" s="39" t="s">
        <v>1</v>
      </c>
      <c r="G3" s="39" t="s">
        <v>1</v>
      </c>
      <c r="H3" s="39" t="s">
        <v>1</v>
      </c>
      <c r="I3" s="40" t="s">
        <v>1</v>
      </c>
      <c r="J3" s="60" t="s">
        <v>52</v>
      </c>
      <c r="K3" s="55" t="s">
        <v>10</v>
      </c>
      <c r="L3" s="56"/>
      <c r="M3" s="56"/>
      <c r="N3" s="56"/>
      <c r="O3" s="56"/>
      <c r="P3" s="56"/>
      <c r="Q3" s="57"/>
    </row>
    <row r="4" spans="1:18" ht="32.25" customHeight="1" x14ac:dyDescent="0.2">
      <c r="A4" s="54"/>
      <c r="B4" s="59"/>
      <c r="C4" s="63"/>
      <c r="D4" s="41"/>
      <c r="E4" s="41"/>
      <c r="F4" s="41"/>
      <c r="G4" s="41"/>
      <c r="H4" s="41"/>
      <c r="I4" s="41"/>
      <c r="J4" s="61"/>
      <c r="K4" s="15">
        <v>2026</v>
      </c>
      <c r="L4" s="17" t="s">
        <v>53</v>
      </c>
      <c r="M4" s="17" t="s">
        <v>16</v>
      </c>
      <c r="N4" s="15">
        <v>2027</v>
      </c>
      <c r="O4" s="17" t="s">
        <v>17</v>
      </c>
      <c r="P4" s="15">
        <v>2028</v>
      </c>
      <c r="Q4" s="17" t="s">
        <v>54</v>
      </c>
    </row>
    <row r="5" spans="1:18" ht="15" customHeight="1" x14ac:dyDescent="0.2">
      <c r="A5" s="32">
        <v>1</v>
      </c>
      <c r="B5" s="32">
        <v>2</v>
      </c>
      <c r="C5" s="33">
        <v>3</v>
      </c>
      <c r="D5" s="41"/>
      <c r="E5" s="41"/>
      <c r="F5" s="41"/>
      <c r="G5" s="41"/>
      <c r="H5" s="41"/>
      <c r="I5" s="41"/>
      <c r="J5" s="17">
        <v>4</v>
      </c>
      <c r="K5" s="15">
        <v>5</v>
      </c>
      <c r="L5" s="17">
        <v>6</v>
      </c>
      <c r="M5" s="17">
        <v>7</v>
      </c>
      <c r="N5" s="15">
        <v>8</v>
      </c>
      <c r="O5" s="17">
        <v>9</v>
      </c>
      <c r="P5" s="34">
        <v>10</v>
      </c>
      <c r="Q5" s="20">
        <v>11</v>
      </c>
    </row>
    <row r="6" spans="1:18" ht="15" customHeight="1" x14ac:dyDescent="0.2">
      <c r="A6" s="32"/>
      <c r="B6" s="32"/>
      <c r="C6" s="33"/>
      <c r="D6" s="41"/>
      <c r="E6" s="41"/>
      <c r="F6" s="41"/>
      <c r="G6" s="41"/>
      <c r="H6" s="41"/>
      <c r="I6" s="41"/>
      <c r="J6" s="17" t="s">
        <v>28</v>
      </c>
      <c r="K6" s="15"/>
      <c r="L6" s="18" t="s">
        <v>29</v>
      </c>
      <c r="M6" s="18" t="s">
        <v>15</v>
      </c>
      <c r="N6" s="15"/>
      <c r="O6" s="18" t="s">
        <v>30</v>
      </c>
      <c r="P6" s="34"/>
      <c r="Q6" s="21" t="s">
        <v>31</v>
      </c>
    </row>
    <row r="7" spans="1:18" s="46" customFormat="1" ht="32.25" customHeight="1" x14ac:dyDescent="0.2">
      <c r="A7" s="47" t="s">
        <v>32</v>
      </c>
      <c r="B7" s="23">
        <f t="shared" ref="B7:Q7" si="0">SUM(B8:B30)</f>
        <v>1072946.5999999999</v>
      </c>
      <c r="C7" s="23">
        <f t="shared" si="0"/>
        <v>1156141.4799999995</v>
      </c>
      <c r="D7" s="23" t="e">
        <f t="shared" si="0"/>
        <v>#REF!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83194.879999999961</v>
      </c>
      <c r="K7" s="23">
        <f t="shared" si="0"/>
        <v>897250.33</v>
      </c>
      <c r="L7" s="23">
        <f t="shared" si="0"/>
        <v>-175696.27000000008</v>
      </c>
      <c r="M7" s="23">
        <f t="shared" si="0"/>
        <v>-258891.14999999994</v>
      </c>
      <c r="N7" s="23">
        <f t="shared" si="0"/>
        <v>801531.14</v>
      </c>
      <c r="O7" s="23">
        <f t="shared" si="0"/>
        <v>-95719.189999999944</v>
      </c>
      <c r="P7" s="23">
        <f t="shared" si="0"/>
        <v>811958.14000000013</v>
      </c>
      <c r="Q7" s="23">
        <f t="shared" si="0"/>
        <v>10427.000000000025</v>
      </c>
    </row>
    <row r="8" spans="1:18" ht="40.5" customHeight="1" outlineLevel="1" x14ac:dyDescent="0.2">
      <c r="A8" s="11" t="s">
        <v>12</v>
      </c>
      <c r="B8" s="27">
        <v>5</v>
      </c>
      <c r="C8" s="1">
        <v>50</v>
      </c>
      <c r="D8" s="42"/>
      <c r="E8" s="42"/>
      <c r="F8" s="42"/>
      <c r="G8" s="42"/>
      <c r="H8" s="42"/>
      <c r="I8" s="42"/>
      <c r="J8" s="29">
        <f t="shared" ref="J8" si="1">C8-B8</f>
        <v>45</v>
      </c>
      <c r="K8" s="1">
        <v>5</v>
      </c>
      <c r="L8" s="29">
        <f>K8-B8</f>
        <v>0</v>
      </c>
      <c r="M8" s="19">
        <f t="shared" ref="M8:M30" si="2">K8-C8</f>
        <v>-45</v>
      </c>
      <c r="N8" s="1">
        <v>0</v>
      </c>
      <c r="O8" s="19">
        <f t="shared" ref="O8:O30" si="3">N8-K8</f>
        <v>-5</v>
      </c>
      <c r="P8" s="13">
        <v>0</v>
      </c>
      <c r="Q8" s="22">
        <f>P8-N8</f>
        <v>0</v>
      </c>
    </row>
    <row r="9" spans="1:18" ht="31.5" customHeight="1" outlineLevel="1" x14ac:dyDescent="0.2">
      <c r="A9" s="4" t="s">
        <v>18</v>
      </c>
      <c r="B9" s="25">
        <v>10257.200000000001</v>
      </c>
      <c r="C9" s="1">
        <v>6242.77</v>
      </c>
      <c r="D9" s="43"/>
      <c r="E9" s="43"/>
      <c r="F9" s="43"/>
      <c r="G9" s="43"/>
      <c r="H9" s="43"/>
      <c r="I9" s="43"/>
      <c r="J9" s="29">
        <f>C9-B9</f>
        <v>-4014.4300000000003</v>
      </c>
      <c r="K9" s="1">
        <v>17489.93</v>
      </c>
      <c r="L9" s="29">
        <f t="shared" ref="L9:L30" si="4">K9-B9</f>
        <v>7232.73</v>
      </c>
      <c r="M9" s="19">
        <f t="shared" si="2"/>
        <v>11247.16</v>
      </c>
      <c r="N9" s="1">
        <v>0</v>
      </c>
      <c r="O9" s="19">
        <f t="shared" si="3"/>
        <v>-17489.93</v>
      </c>
      <c r="P9" s="16">
        <v>0</v>
      </c>
      <c r="Q9" s="22">
        <f>P9-N9</f>
        <v>0</v>
      </c>
    </row>
    <row r="10" spans="1:18" ht="29.25" customHeight="1" outlineLevel="1" x14ac:dyDescent="0.2">
      <c r="A10" s="3" t="s">
        <v>21</v>
      </c>
      <c r="B10" s="25">
        <v>14.9</v>
      </c>
      <c r="C10" s="1">
        <v>15</v>
      </c>
      <c r="D10" s="43"/>
      <c r="E10" s="43"/>
      <c r="F10" s="43"/>
      <c r="G10" s="43"/>
      <c r="H10" s="43"/>
      <c r="I10" s="43"/>
      <c r="J10" s="29">
        <f t="shared" ref="J10:J30" si="5">C10-B10</f>
        <v>9.9999999999999645E-2</v>
      </c>
      <c r="K10" s="1">
        <v>15</v>
      </c>
      <c r="L10" s="29">
        <f t="shared" si="4"/>
        <v>9.9999999999999645E-2</v>
      </c>
      <c r="M10" s="19">
        <f t="shared" si="2"/>
        <v>0</v>
      </c>
      <c r="N10" s="1">
        <v>0</v>
      </c>
      <c r="O10" s="19">
        <f t="shared" si="3"/>
        <v>-15</v>
      </c>
      <c r="P10" s="13">
        <v>0</v>
      </c>
      <c r="Q10" s="22">
        <f t="shared" ref="Q10:Q30" si="6">P10-N10</f>
        <v>0</v>
      </c>
    </row>
    <row r="11" spans="1:18" ht="29.25" customHeight="1" outlineLevel="1" x14ac:dyDescent="0.2">
      <c r="A11" s="3" t="s">
        <v>27</v>
      </c>
      <c r="B11" s="25">
        <v>0</v>
      </c>
      <c r="C11" s="1">
        <v>100</v>
      </c>
      <c r="D11" s="44"/>
      <c r="E11" s="43"/>
      <c r="F11" s="43"/>
      <c r="G11" s="43"/>
      <c r="H11" s="43"/>
      <c r="I11" s="43"/>
      <c r="J11" s="29">
        <f t="shared" si="5"/>
        <v>100</v>
      </c>
      <c r="K11" s="1">
        <v>30</v>
      </c>
      <c r="L11" s="29">
        <f t="shared" ref="L11" si="7">K11-B11</f>
        <v>30</v>
      </c>
      <c r="M11" s="19">
        <f t="shared" ref="M11" si="8">K11-C11</f>
        <v>-70</v>
      </c>
      <c r="N11" s="1">
        <v>0</v>
      </c>
      <c r="O11" s="19">
        <f t="shared" si="3"/>
        <v>-30</v>
      </c>
      <c r="P11" s="12">
        <v>0</v>
      </c>
      <c r="Q11" s="22">
        <f t="shared" si="6"/>
        <v>0</v>
      </c>
    </row>
    <row r="12" spans="1:18" ht="28.5" customHeight="1" outlineLevel="1" x14ac:dyDescent="0.2">
      <c r="A12" s="3" t="s">
        <v>22</v>
      </c>
      <c r="B12" s="25">
        <v>147.96</v>
      </c>
      <c r="C12" s="1">
        <v>130</v>
      </c>
      <c r="D12" s="45"/>
      <c r="E12" s="42"/>
      <c r="F12" s="42"/>
      <c r="G12" s="42"/>
      <c r="H12" s="42"/>
      <c r="I12" s="42"/>
      <c r="J12" s="29">
        <f t="shared" si="5"/>
        <v>-17.960000000000008</v>
      </c>
      <c r="K12" s="1">
        <v>150</v>
      </c>
      <c r="L12" s="29">
        <f t="shared" si="4"/>
        <v>2.039999999999992</v>
      </c>
      <c r="M12" s="19">
        <f t="shared" si="2"/>
        <v>20</v>
      </c>
      <c r="N12" s="1">
        <v>0</v>
      </c>
      <c r="O12" s="19">
        <f t="shared" si="3"/>
        <v>-150</v>
      </c>
      <c r="P12" s="12">
        <v>0</v>
      </c>
      <c r="Q12" s="22">
        <f t="shared" si="6"/>
        <v>0</v>
      </c>
    </row>
    <row r="13" spans="1:18" s="35" customFormat="1" ht="44.25" customHeight="1" outlineLevel="1" x14ac:dyDescent="0.2">
      <c r="A13" s="3" t="s">
        <v>2</v>
      </c>
      <c r="B13" s="25">
        <v>2315.48</v>
      </c>
      <c r="C13" s="1">
        <v>2450</v>
      </c>
      <c r="D13" s="10" t="e">
        <f>#REF!</f>
        <v>#REF!</v>
      </c>
      <c r="E13" s="43"/>
      <c r="F13" s="43"/>
      <c r="G13" s="43"/>
      <c r="H13" s="43"/>
      <c r="I13" s="43"/>
      <c r="J13" s="29">
        <f t="shared" si="5"/>
        <v>134.51999999999998</v>
      </c>
      <c r="K13" s="1">
        <v>4000</v>
      </c>
      <c r="L13" s="29">
        <f t="shared" si="4"/>
        <v>1684.52</v>
      </c>
      <c r="M13" s="19">
        <f t="shared" si="2"/>
        <v>1550</v>
      </c>
      <c r="N13" s="1">
        <v>0</v>
      </c>
      <c r="O13" s="19">
        <f t="shared" si="3"/>
        <v>-4000</v>
      </c>
      <c r="P13" s="12">
        <v>0</v>
      </c>
      <c r="Q13" s="22">
        <f t="shared" si="6"/>
        <v>0</v>
      </c>
    </row>
    <row r="14" spans="1:18" ht="32.25" customHeight="1" outlineLevel="1" x14ac:dyDescent="0.2">
      <c r="A14" s="5" t="s">
        <v>3</v>
      </c>
      <c r="B14" s="25">
        <v>256253.08</v>
      </c>
      <c r="C14" s="1">
        <v>213494.64</v>
      </c>
      <c r="D14" s="43"/>
      <c r="E14" s="43"/>
      <c r="F14" s="43"/>
      <c r="G14" s="43"/>
      <c r="H14" s="43"/>
      <c r="I14" s="43"/>
      <c r="J14" s="29">
        <f t="shared" si="5"/>
        <v>-42758.439999999973</v>
      </c>
      <c r="K14" s="1">
        <v>14827</v>
      </c>
      <c r="L14" s="29">
        <f t="shared" si="4"/>
        <v>-241426.08</v>
      </c>
      <c r="M14" s="19">
        <f t="shared" si="2"/>
        <v>-198667.64</v>
      </c>
      <c r="N14" s="1">
        <v>15503</v>
      </c>
      <c r="O14" s="19">
        <f t="shared" si="3"/>
        <v>676</v>
      </c>
      <c r="P14" s="13">
        <v>15503</v>
      </c>
      <c r="Q14" s="22">
        <f t="shared" si="6"/>
        <v>0</v>
      </c>
    </row>
    <row r="15" spans="1:18" ht="40.5" customHeight="1" outlineLevel="1" x14ac:dyDescent="0.2">
      <c r="A15" s="9" t="s">
        <v>23</v>
      </c>
      <c r="B15" s="25">
        <v>15402.3</v>
      </c>
      <c r="C15" s="1">
        <v>98695.06</v>
      </c>
      <c r="D15" s="43"/>
      <c r="E15" s="43"/>
      <c r="F15" s="43"/>
      <c r="G15" s="43"/>
      <c r="H15" s="43"/>
      <c r="I15" s="43"/>
      <c r="J15" s="29">
        <f t="shared" si="5"/>
        <v>83292.759999999995</v>
      </c>
      <c r="K15" s="1">
        <v>20418.43</v>
      </c>
      <c r="L15" s="29">
        <f t="shared" si="4"/>
        <v>5016.130000000001</v>
      </c>
      <c r="M15" s="19">
        <f t="shared" si="2"/>
        <v>-78276.63</v>
      </c>
      <c r="N15" s="1">
        <v>900</v>
      </c>
      <c r="O15" s="19">
        <f t="shared" si="3"/>
        <v>-19518.43</v>
      </c>
      <c r="P15" s="13">
        <v>900</v>
      </c>
      <c r="Q15" s="22">
        <f t="shared" si="6"/>
        <v>0</v>
      </c>
    </row>
    <row r="16" spans="1:18" ht="33" customHeight="1" outlineLevel="1" x14ac:dyDescent="0.2">
      <c r="A16" s="3" t="s">
        <v>4</v>
      </c>
      <c r="B16" s="25">
        <v>23314.81</v>
      </c>
      <c r="C16" s="1">
        <v>11569.11</v>
      </c>
      <c r="D16" s="43"/>
      <c r="E16" s="43"/>
      <c r="F16" s="43"/>
      <c r="G16" s="43"/>
      <c r="H16" s="43"/>
      <c r="I16" s="43"/>
      <c r="J16" s="29">
        <f t="shared" si="5"/>
        <v>-11745.7</v>
      </c>
      <c r="K16" s="1">
        <v>12164.67</v>
      </c>
      <c r="L16" s="29">
        <f t="shared" si="4"/>
        <v>-11150.140000000001</v>
      </c>
      <c r="M16" s="19">
        <f t="shared" si="2"/>
        <v>595.55999999999949</v>
      </c>
      <c r="N16" s="1">
        <v>12164.67</v>
      </c>
      <c r="O16" s="19">
        <f t="shared" si="3"/>
        <v>0</v>
      </c>
      <c r="P16" s="13">
        <v>6071.2</v>
      </c>
      <c r="Q16" s="22">
        <f t="shared" si="6"/>
        <v>-6093.47</v>
      </c>
    </row>
    <row r="17" spans="1:17" ht="36" customHeight="1" outlineLevel="1" x14ac:dyDescent="0.2">
      <c r="A17" s="9" t="s">
        <v>5</v>
      </c>
      <c r="B17" s="25">
        <v>118937.04</v>
      </c>
      <c r="C17" s="1">
        <v>115738.51</v>
      </c>
      <c r="D17" s="43"/>
      <c r="E17" s="43"/>
      <c r="F17" s="43"/>
      <c r="G17" s="43"/>
      <c r="H17" s="43"/>
      <c r="I17" s="43"/>
      <c r="J17" s="29">
        <f t="shared" si="5"/>
        <v>-3198.5299999999988</v>
      </c>
      <c r="K17" s="1">
        <v>102612.9</v>
      </c>
      <c r="L17" s="29">
        <f t="shared" si="4"/>
        <v>-16324.14</v>
      </c>
      <c r="M17" s="19">
        <f t="shared" si="2"/>
        <v>-13125.61</v>
      </c>
      <c r="N17" s="1">
        <v>100122.53</v>
      </c>
      <c r="O17" s="19">
        <f t="shared" si="3"/>
        <v>-2490.3699999999953</v>
      </c>
      <c r="P17" s="13">
        <v>104299.72</v>
      </c>
      <c r="Q17" s="22">
        <f t="shared" si="6"/>
        <v>4177.1900000000023</v>
      </c>
    </row>
    <row r="18" spans="1:17" ht="35.85" customHeight="1" outlineLevel="1" x14ac:dyDescent="0.2">
      <c r="A18" s="9" t="s">
        <v>6</v>
      </c>
      <c r="B18" s="25">
        <v>518608.21</v>
      </c>
      <c r="C18" s="1">
        <v>568286.57999999996</v>
      </c>
      <c r="D18" s="43"/>
      <c r="E18" s="43"/>
      <c r="F18" s="43"/>
      <c r="G18" s="43"/>
      <c r="H18" s="43"/>
      <c r="I18" s="43"/>
      <c r="J18" s="29">
        <f t="shared" si="5"/>
        <v>49678.369999999937</v>
      </c>
      <c r="K18" s="1">
        <v>644563.98</v>
      </c>
      <c r="L18" s="29">
        <f t="shared" si="4"/>
        <v>125955.76999999996</v>
      </c>
      <c r="M18" s="19">
        <f t="shared" si="2"/>
        <v>76277.400000000023</v>
      </c>
      <c r="N18" s="1">
        <v>614749.03</v>
      </c>
      <c r="O18" s="19">
        <f t="shared" si="3"/>
        <v>-29814.949999999953</v>
      </c>
      <c r="P18" s="13">
        <v>634342.31000000006</v>
      </c>
      <c r="Q18" s="22">
        <f t="shared" si="6"/>
        <v>19593.280000000028</v>
      </c>
    </row>
    <row r="19" spans="1:17" ht="31.5" customHeight="1" x14ac:dyDescent="0.2">
      <c r="A19" s="6" t="s">
        <v>7</v>
      </c>
      <c r="B19" s="26">
        <v>29625.56</v>
      </c>
      <c r="C19" s="1">
        <v>28508.11</v>
      </c>
      <c r="J19" s="29">
        <f t="shared" si="5"/>
        <v>-1117.4500000000007</v>
      </c>
      <c r="K19" s="31">
        <v>13623.45</v>
      </c>
      <c r="L19" s="29">
        <f t="shared" si="4"/>
        <v>-16002.11</v>
      </c>
      <c r="M19" s="19">
        <f t="shared" si="2"/>
        <v>-14884.66</v>
      </c>
      <c r="N19" s="31">
        <v>6878.45</v>
      </c>
      <c r="O19" s="19">
        <f t="shared" si="3"/>
        <v>-6745.0000000000009</v>
      </c>
      <c r="P19" s="13">
        <v>6878.45</v>
      </c>
      <c r="Q19" s="22">
        <f t="shared" si="6"/>
        <v>0</v>
      </c>
    </row>
    <row r="20" spans="1:17" ht="47.25" customHeight="1" outlineLevel="1" x14ac:dyDescent="0.2">
      <c r="A20" s="7" t="s">
        <v>24</v>
      </c>
      <c r="B20" s="27">
        <v>7406.54</v>
      </c>
      <c r="C20" s="1">
        <v>10481.01</v>
      </c>
      <c r="D20" s="43"/>
      <c r="E20" s="43"/>
      <c r="F20" s="43"/>
      <c r="G20" s="43"/>
      <c r="H20" s="43"/>
      <c r="I20" s="43"/>
      <c r="J20" s="29">
        <f t="shared" si="5"/>
        <v>3074.4700000000003</v>
      </c>
      <c r="K20" s="1">
        <v>10311.280000000001</v>
      </c>
      <c r="L20" s="29">
        <f t="shared" si="4"/>
        <v>2904.7400000000007</v>
      </c>
      <c r="M20" s="19">
        <f t="shared" si="2"/>
        <v>-169.72999999999956</v>
      </c>
      <c r="N20" s="1">
        <v>0</v>
      </c>
      <c r="O20" s="19">
        <f t="shared" si="3"/>
        <v>-10311.280000000001</v>
      </c>
      <c r="P20" s="13">
        <v>0</v>
      </c>
      <c r="Q20" s="22">
        <f t="shared" si="6"/>
        <v>0</v>
      </c>
    </row>
    <row r="21" spans="1:17" ht="26.25" customHeight="1" outlineLevel="1" x14ac:dyDescent="0.2">
      <c r="A21" s="11" t="s">
        <v>25</v>
      </c>
      <c r="B21" s="27">
        <v>54492.82</v>
      </c>
      <c r="C21" s="1">
        <v>50301.23</v>
      </c>
      <c r="D21" s="42"/>
      <c r="E21" s="42"/>
      <c r="F21" s="42"/>
      <c r="G21" s="42"/>
      <c r="H21" s="42"/>
      <c r="I21" s="42"/>
      <c r="J21" s="29">
        <f t="shared" si="5"/>
        <v>-4191.5899999999965</v>
      </c>
      <c r="K21" s="1">
        <v>49653.93</v>
      </c>
      <c r="L21" s="29">
        <f t="shared" si="4"/>
        <v>-4838.8899999999994</v>
      </c>
      <c r="M21" s="19">
        <f t="shared" si="2"/>
        <v>-647.30000000000291</v>
      </c>
      <c r="N21" s="1">
        <v>38822.800000000003</v>
      </c>
      <c r="O21" s="19">
        <f t="shared" si="3"/>
        <v>-10831.129999999997</v>
      </c>
      <c r="P21" s="13">
        <v>31572.799999999999</v>
      </c>
      <c r="Q21" s="22">
        <f t="shared" si="6"/>
        <v>-7250.0000000000036</v>
      </c>
    </row>
    <row r="22" spans="1:17" ht="39.75" customHeight="1" outlineLevel="1" x14ac:dyDescent="0.2">
      <c r="A22" s="11" t="s">
        <v>26</v>
      </c>
      <c r="B22" s="27">
        <v>13641.34</v>
      </c>
      <c r="C22" s="1">
        <v>38962.43</v>
      </c>
      <c r="D22" s="42"/>
      <c r="E22" s="42"/>
      <c r="F22" s="42"/>
      <c r="G22" s="42"/>
      <c r="H22" s="42"/>
      <c r="I22" s="42"/>
      <c r="J22" s="29">
        <f t="shared" si="5"/>
        <v>25321.09</v>
      </c>
      <c r="K22" s="1">
        <v>800</v>
      </c>
      <c r="L22" s="29">
        <f t="shared" si="4"/>
        <v>-12841.34</v>
      </c>
      <c r="M22" s="19">
        <f t="shared" si="2"/>
        <v>-38162.43</v>
      </c>
      <c r="N22" s="1">
        <v>0</v>
      </c>
      <c r="O22" s="19">
        <f t="shared" si="3"/>
        <v>-800</v>
      </c>
      <c r="P22" s="13">
        <v>0</v>
      </c>
      <c r="Q22" s="22">
        <f t="shared" si="6"/>
        <v>0</v>
      </c>
    </row>
    <row r="23" spans="1:17" ht="32.25" customHeight="1" outlineLevel="1" x14ac:dyDescent="0.2">
      <c r="A23" s="11" t="s">
        <v>19</v>
      </c>
      <c r="B23" s="27">
        <v>12517.13</v>
      </c>
      <c r="C23" s="1">
        <v>150</v>
      </c>
      <c r="D23" s="42"/>
      <c r="E23" s="42"/>
      <c r="F23" s="42"/>
      <c r="G23" s="42"/>
      <c r="H23" s="42"/>
      <c r="I23" s="42"/>
      <c r="J23" s="29">
        <f t="shared" si="5"/>
        <v>-12367.13</v>
      </c>
      <c r="K23" s="1">
        <v>5954.76</v>
      </c>
      <c r="L23" s="29">
        <f t="shared" si="4"/>
        <v>-6562.369999999999</v>
      </c>
      <c r="M23" s="19">
        <f t="shared" si="2"/>
        <v>5804.76</v>
      </c>
      <c r="N23" s="1">
        <v>12390.66</v>
      </c>
      <c r="O23" s="19">
        <f t="shared" si="3"/>
        <v>6435.9</v>
      </c>
      <c r="P23" s="13">
        <v>12390.66</v>
      </c>
      <c r="Q23" s="22">
        <f t="shared" si="6"/>
        <v>0</v>
      </c>
    </row>
    <row r="24" spans="1:17" ht="32.25" customHeight="1" outlineLevel="1" x14ac:dyDescent="0.2">
      <c r="A24" s="11" t="s">
        <v>63</v>
      </c>
      <c r="B24" s="27">
        <v>0</v>
      </c>
      <c r="C24" s="1">
        <v>60</v>
      </c>
      <c r="D24" s="42"/>
      <c r="E24" s="42"/>
      <c r="F24" s="42"/>
      <c r="G24" s="42"/>
      <c r="H24" s="42"/>
      <c r="I24" s="42"/>
      <c r="J24" s="29">
        <f t="shared" si="5"/>
        <v>60</v>
      </c>
      <c r="K24" s="1">
        <v>0</v>
      </c>
      <c r="L24" s="29">
        <f t="shared" si="4"/>
        <v>0</v>
      </c>
      <c r="M24" s="19">
        <f t="shared" si="2"/>
        <v>-60</v>
      </c>
      <c r="N24" s="1">
        <v>0</v>
      </c>
      <c r="O24" s="19">
        <f t="shared" si="3"/>
        <v>0</v>
      </c>
      <c r="P24" s="13">
        <v>0</v>
      </c>
      <c r="Q24" s="22">
        <f t="shared" si="6"/>
        <v>0</v>
      </c>
    </row>
    <row r="25" spans="1:17" ht="32.25" customHeight="1" outlineLevel="1" x14ac:dyDescent="0.2">
      <c r="A25" s="11" t="s">
        <v>55</v>
      </c>
      <c r="B25" s="27">
        <v>105.76</v>
      </c>
      <c r="C25" s="1">
        <v>150</v>
      </c>
      <c r="D25" s="42"/>
      <c r="E25" s="42"/>
      <c r="F25" s="42"/>
      <c r="G25" s="42"/>
      <c r="H25" s="42"/>
      <c r="I25" s="42"/>
      <c r="J25" s="29">
        <f t="shared" si="5"/>
        <v>44.239999999999995</v>
      </c>
      <c r="K25" s="1">
        <v>150</v>
      </c>
      <c r="L25" s="29">
        <f t="shared" si="4"/>
        <v>44.239999999999995</v>
      </c>
      <c r="M25" s="19">
        <f t="shared" si="2"/>
        <v>0</v>
      </c>
      <c r="N25" s="1">
        <v>0</v>
      </c>
      <c r="O25" s="19">
        <f t="shared" si="3"/>
        <v>-150</v>
      </c>
      <c r="P25" s="13">
        <v>0</v>
      </c>
      <c r="Q25" s="22">
        <f t="shared" si="6"/>
        <v>0</v>
      </c>
    </row>
    <row r="26" spans="1:17" ht="32.25" customHeight="1" outlineLevel="1" x14ac:dyDescent="0.2">
      <c r="A26" s="14" t="s">
        <v>8</v>
      </c>
      <c r="B26" s="28">
        <v>160</v>
      </c>
      <c r="C26" s="1">
        <v>2250.15</v>
      </c>
      <c r="D26" s="42"/>
      <c r="E26" s="42"/>
      <c r="F26" s="42"/>
      <c r="G26" s="42"/>
      <c r="H26" s="42"/>
      <c r="I26" s="42"/>
      <c r="J26" s="29">
        <f t="shared" si="5"/>
        <v>2090.15</v>
      </c>
      <c r="K26" s="1">
        <v>0</v>
      </c>
      <c r="L26" s="29">
        <f t="shared" si="4"/>
        <v>-160</v>
      </c>
      <c r="M26" s="19">
        <f t="shared" si="2"/>
        <v>-2250.15</v>
      </c>
      <c r="N26" s="1">
        <v>0</v>
      </c>
      <c r="O26" s="19">
        <f t="shared" si="3"/>
        <v>0</v>
      </c>
      <c r="P26" s="13">
        <v>0</v>
      </c>
      <c r="Q26" s="22">
        <f t="shared" si="6"/>
        <v>0</v>
      </c>
    </row>
    <row r="27" spans="1:17" ht="32.25" customHeight="1" outlineLevel="1" x14ac:dyDescent="0.2">
      <c r="A27" s="24" t="s">
        <v>11</v>
      </c>
      <c r="B27" s="28">
        <v>10</v>
      </c>
      <c r="C27" s="1">
        <v>10</v>
      </c>
      <c r="D27" s="45"/>
      <c r="E27" s="45"/>
      <c r="F27" s="45"/>
      <c r="G27" s="45"/>
      <c r="H27" s="45"/>
      <c r="I27" s="45"/>
      <c r="J27" s="29">
        <f t="shared" ref="J27:J29" si="9">C27-B27</f>
        <v>0</v>
      </c>
      <c r="K27" s="1">
        <v>10</v>
      </c>
      <c r="L27" s="29">
        <f t="shared" si="4"/>
        <v>0</v>
      </c>
      <c r="M27" s="19">
        <f t="shared" ref="M27:M29" si="10">K27-C27</f>
        <v>0</v>
      </c>
      <c r="N27" s="1">
        <v>0</v>
      </c>
      <c r="O27" s="19">
        <f t="shared" ref="O27:O29" si="11">N27-K27</f>
        <v>-10</v>
      </c>
      <c r="P27" s="13">
        <v>0</v>
      </c>
      <c r="Q27" s="22">
        <f t="shared" ref="Q27:Q29" si="12">P27-N27</f>
        <v>0</v>
      </c>
    </row>
    <row r="28" spans="1:17" ht="32.25" customHeight="1" outlineLevel="1" x14ac:dyDescent="0.2">
      <c r="A28" s="24" t="s">
        <v>20</v>
      </c>
      <c r="B28" s="28">
        <v>105</v>
      </c>
      <c r="C28" s="1">
        <v>108</v>
      </c>
      <c r="D28" s="45"/>
      <c r="E28" s="45"/>
      <c r="F28" s="45"/>
      <c r="G28" s="45"/>
      <c r="H28" s="45"/>
      <c r="I28" s="45"/>
      <c r="J28" s="29">
        <f t="shared" si="9"/>
        <v>3</v>
      </c>
      <c r="K28" s="1">
        <v>120</v>
      </c>
      <c r="L28" s="29">
        <f t="shared" si="4"/>
        <v>15</v>
      </c>
      <c r="M28" s="19">
        <f t="shared" si="10"/>
        <v>12</v>
      </c>
      <c r="N28" s="1">
        <v>0</v>
      </c>
      <c r="O28" s="19">
        <f t="shared" si="11"/>
        <v>-120</v>
      </c>
      <c r="P28" s="13">
        <v>0</v>
      </c>
      <c r="Q28" s="22">
        <f t="shared" si="12"/>
        <v>0</v>
      </c>
    </row>
    <row r="29" spans="1:17" ht="32.25" customHeight="1" outlineLevel="1" x14ac:dyDescent="0.2">
      <c r="A29" s="30" t="s">
        <v>13</v>
      </c>
      <c r="B29" s="28">
        <v>9426.4699999999993</v>
      </c>
      <c r="C29" s="1">
        <v>7988.88</v>
      </c>
      <c r="D29" s="45"/>
      <c r="E29" s="45"/>
      <c r="F29" s="45"/>
      <c r="G29" s="45"/>
      <c r="H29" s="45"/>
      <c r="I29" s="45"/>
      <c r="J29" s="29">
        <f t="shared" si="9"/>
        <v>-1437.5899999999992</v>
      </c>
      <c r="K29" s="1">
        <v>0</v>
      </c>
      <c r="L29" s="29">
        <f t="shared" si="4"/>
        <v>-9426.4699999999993</v>
      </c>
      <c r="M29" s="19">
        <f t="shared" si="10"/>
        <v>-7988.88</v>
      </c>
      <c r="N29" s="1">
        <v>0</v>
      </c>
      <c r="O29" s="19">
        <f t="shared" si="11"/>
        <v>0</v>
      </c>
      <c r="P29" s="13">
        <v>0</v>
      </c>
      <c r="Q29" s="22">
        <f t="shared" si="12"/>
        <v>0</v>
      </c>
    </row>
    <row r="30" spans="1:17" ht="39.75" customHeight="1" outlineLevel="1" x14ac:dyDescent="0.2">
      <c r="A30" s="30" t="s">
        <v>14</v>
      </c>
      <c r="B30" s="28">
        <v>200</v>
      </c>
      <c r="C30" s="1">
        <v>400</v>
      </c>
      <c r="D30" s="45"/>
      <c r="E30" s="45"/>
      <c r="F30" s="45"/>
      <c r="G30" s="45"/>
      <c r="H30" s="45"/>
      <c r="I30" s="45"/>
      <c r="J30" s="29">
        <f t="shared" si="5"/>
        <v>200</v>
      </c>
      <c r="K30" s="1">
        <v>350</v>
      </c>
      <c r="L30" s="29">
        <f t="shared" si="4"/>
        <v>150</v>
      </c>
      <c r="M30" s="19">
        <f t="shared" si="2"/>
        <v>-50</v>
      </c>
      <c r="N30" s="1">
        <v>0</v>
      </c>
      <c r="O30" s="19">
        <f t="shared" si="3"/>
        <v>-350</v>
      </c>
      <c r="P30" s="13">
        <v>0</v>
      </c>
      <c r="Q30" s="22">
        <f t="shared" si="6"/>
        <v>0</v>
      </c>
    </row>
    <row r="31" spans="1:17" ht="39.75" customHeight="1" outlineLevel="1" x14ac:dyDescent="0.2">
      <c r="A31" s="47" t="s">
        <v>33</v>
      </c>
      <c r="B31" s="23">
        <f>SUM(B32:B52)</f>
        <v>174450.976</v>
      </c>
      <c r="C31" s="23">
        <f>SUM(C32:C52)</f>
        <v>200994.45</v>
      </c>
      <c r="D31" s="23" t="e">
        <f t="shared" ref="D31:Q31" si="13">SUM(D32:D52)</f>
        <v>#REF!</v>
      </c>
      <c r="E31" s="23">
        <f t="shared" si="13"/>
        <v>0</v>
      </c>
      <c r="F31" s="23">
        <f t="shared" si="13"/>
        <v>0</v>
      </c>
      <c r="G31" s="23">
        <f t="shared" si="13"/>
        <v>0</v>
      </c>
      <c r="H31" s="23">
        <f t="shared" si="13"/>
        <v>0</v>
      </c>
      <c r="I31" s="23">
        <f t="shared" si="13"/>
        <v>0</v>
      </c>
      <c r="J31" s="23">
        <f t="shared" si="13"/>
        <v>26543.473999999991</v>
      </c>
      <c r="K31" s="23">
        <f t="shared" si="13"/>
        <v>217466.47</v>
      </c>
      <c r="L31" s="48">
        <f t="shared" si="13"/>
        <v>43015.493999999999</v>
      </c>
      <c r="M31" s="48">
        <f t="shared" si="13"/>
        <v>16472.020000000015</v>
      </c>
      <c r="N31" s="23">
        <f t="shared" si="13"/>
        <v>213666.06999999998</v>
      </c>
      <c r="O31" s="48">
        <f t="shared" si="13"/>
        <v>-3800.4000000000046</v>
      </c>
      <c r="P31" s="23">
        <f t="shared" si="13"/>
        <v>208716.34000000003</v>
      </c>
      <c r="Q31" s="48">
        <f t="shared" si="13"/>
        <v>-4949.7299999999996</v>
      </c>
    </row>
    <row r="32" spans="1:17" ht="22.5" customHeight="1" outlineLevel="1" x14ac:dyDescent="0.2">
      <c r="A32" s="11" t="s">
        <v>56</v>
      </c>
      <c r="B32" s="27">
        <v>2977.78</v>
      </c>
      <c r="C32" s="1">
        <v>15523.9</v>
      </c>
      <c r="D32" s="42"/>
      <c r="E32" s="42"/>
      <c r="F32" s="42"/>
      <c r="G32" s="42"/>
      <c r="H32" s="42"/>
      <c r="I32" s="42"/>
      <c r="J32" s="29">
        <f t="shared" ref="J32" si="14">C32-B32</f>
        <v>12546.119999999999</v>
      </c>
      <c r="K32" s="1">
        <v>18953.240000000002</v>
      </c>
      <c r="L32" s="29">
        <f>K32-B32</f>
        <v>15975.460000000001</v>
      </c>
      <c r="M32" s="19">
        <f t="shared" ref="M32:M52" si="15">K32-C32</f>
        <v>3429.340000000002</v>
      </c>
      <c r="N32" s="1">
        <v>17293.919999999998</v>
      </c>
      <c r="O32" s="19">
        <f t="shared" ref="O32:O52" si="16">N32-K32</f>
        <v>-1659.3200000000033</v>
      </c>
      <c r="P32" s="13">
        <v>16726.27</v>
      </c>
      <c r="Q32" s="22">
        <f>P32-N32</f>
        <v>-567.64999999999782</v>
      </c>
    </row>
    <row r="33" spans="1:17" ht="22.5" customHeight="1" outlineLevel="1" x14ac:dyDescent="0.2">
      <c r="A33" s="4" t="s">
        <v>34</v>
      </c>
      <c r="B33" s="25">
        <v>69.08</v>
      </c>
      <c r="C33" s="1"/>
      <c r="D33" s="43"/>
      <c r="E33" s="43"/>
      <c r="F33" s="43"/>
      <c r="G33" s="43"/>
      <c r="H33" s="43"/>
      <c r="I33" s="43"/>
      <c r="J33" s="29">
        <f>C33-B33</f>
        <v>-69.08</v>
      </c>
      <c r="K33" s="1"/>
      <c r="L33" s="29">
        <f t="shared" ref="L33:L52" si="17">K33-B33</f>
        <v>-69.08</v>
      </c>
      <c r="M33" s="19">
        <f t="shared" si="15"/>
        <v>0</v>
      </c>
      <c r="N33" s="1"/>
      <c r="O33" s="19">
        <f t="shared" si="16"/>
        <v>0</v>
      </c>
      <c r="P33" s="16"/>
      <c r="Q33" s="22">
        <f>P33-N33</f>
        <v>0</v>
      </c>
    </row>
    <row r="34" spans="1:17" ht="22.5" customHeight="1" outlineLevel="1" x14ac:dyDescent="0.2">
      <c r="A34" s="30" t="s">
        <v>35</v>
      </c>
      <c r="B34" s="25">
        <v>1070.3</v>
      </c>
      <c r="C34" s="1">
        <v>5239</v>
      </c>
      <c r="D34" s="43"/>
      <c r="E34" s="43"/>
      <c r="F34" s="43"/>
      <c r="G34" s="43"/>
      <c r="H34" s="43"/>
      <c r="I34" s="43"/>
      <c r="J34" s="29">
        <f t="shared" ref="J34:J52" si="18">C34-B34</f>
        <v>4168.7</v>
      </c>
      <c r="K34" s="1"/>
      <c r="L34" s="29">
        <f t="shared" si="17"/>
        <v>-1070.3</v>
      </c>
      <c r="M34" s="19">
        <f t="shared" si="15"/>
        <v>-5239</v>
      </c>
      <c r="N34" s="1"/>
      <c r="O34" s="19">
        <f t="shared" si="16"/>
        <v>0</v>
      </c>
      <c r="P34" s="13"/>
      <c r="Q34" s="22">
        <f t="shared" ref="Q34:Q52" si="19">P34-N34</f>
        <v>0</v>
      </c>
    </row>
    <row r="35" spans="1:17" ht="22.5" customHeight="1" outlineLevel="1" x14ac:dyDescent="0.2">
      <c r="A35" s="30" t="s">
        <v>57</v>
      </c>
      <c r="B35" s="25">
        <v>3696.0390000000002</v>
      </c>
      <c r="C35" s="1">
        <v>3530.46</v>
      </c>
      <c r="D35" s="44"/>
      <c r="E35" s="43"/>
      <c r="F35" s="43"/>
      <c r="G35" s="43"/>
      <c r="H35" s="43"/>
      <c r="I35" s="43"/>
      <c r="J35" s="29">
        <f t="shared" si="18"/>
        <v>-165.57900000000018</v>
      </c>
      <c r="K35" s="1">
        <v>3797.61</v>
      </c>
      <c r="L35" s="29">
        <f t="shared" si="17"/>
        <v>101.57099999999991</v>
      </c>
      <c r="M35" s="19">
        <f t="shared" si="15"/>
        <v>267.15000000000009</v>
      </c>
      <c r="N35" s="1">
        <v>3797.61</v>
      </c>
      <c r="O35" s="19">
        <f t="shared" si="16"/>
        <v>0</v>
      </c>
      <c r="P35" s="12">
        <v>3797.61</v>
      </c>
      <c r="Q35" s="22">
        <f t="shared" si="19"/>
        <v>0</v>
      </c>
    </row>
    <row r="36" spans="1:17" ht="22.5" customHeight="1" outlineLevel="1" x14ac:dyDescent="0.2">
      <c r="A36" s="30" t="s">
        <v>58</v>
      </c>
      <c r="B36" s="25">
        <v>3366.683</v>
      </c>
      <c r="C36" s="1">
        <v>3248.02</v>
      </c>
      <c r="D36" s="45"/>
      <c r="E36" s="42"/>
      <c r="F36" s="42"/>
      <c r="G36" s="42"/>
      <c r="H36" s="42"/>
      <c r="I36" s="42"/>
      <c r="J36" s="29">
        <f t="shared" si="18"/>
        <v>-118.66300000000001</v>
      </c>
      <c r="K36" s="1">
        <v>3493.7</v>
      </c>
      <c r="L36" s="29">
        <f t="shared" si="17"/>
        <v>127.01699999999983</v>
      </c>
      <c r="M36" s="19">
        <f t="shared" si="15"/>
        <v>245.67999999999984</v>
      </c>
      <c r="N36" s="1">
        <v>3493.7</v>
      </c>
      <c r="O36" s="19">
        <f t="shared" si="16"/>
        <v>0</v>
      </c>
      <c r="P36" s="12">
        <v>3493.7</v>
      </c>
      <c r="Q36" s="22">
        <f t="shared" si="19"/>
        <v>0</v>
      </c>
    </row>
    <row r="37" spans="1:17" s="35" customFormat="1" ht="33" customHeight="1" outlineLevel="1" x14ac:dyDescent="0.2">
      <c r="A37" s="30" t="s">
        <v>59</v>
      </c>
      <c r="B37" s="25">
        <v>73739.963000000003</v>
      </c>
      <c r="C37" s="1">
        <v>84241.65</v>
      </c>
      <c r="D37" s="10" t="e">
        <f>#REF!</f>
        <v>#REF!</v>
      </c>
      <c r="E37" s="43"/>
      <c r="F37" s="43"/>
      <c r="G37" s="43"/>
      <c r="H37" s="43"/>
      <c r="I37" s="43"/>
      <c r="J37" s="29">
        <f t="shared" si="18"/>
        <v>10501.686999999991</v>
      </c>
      <c r="K37" s="1">
        <v>90949.74</v>
      </c>
      <c r="L37" s="29">
        <f t="shared" si="17"/>
        <v>17209.777000000002</v>
      </c>
      <c r="M37" s="19">
        <f t="shared" si="15"/>
        <v>6708.0900000000111</v>
      </c>
      <c r="N37" s="1">
        <v>90649.74</v>
      </c>
      <c r="O37" s="19">
        <f t="shared" si="16"/>
        <v>-300</v>
      </c>
      <c r="P37" s="12">
        <v>90649.74</v>
      </c>
      <c r="Q37" s="22">
        <f t="shared" si="19"/>
        <v>0</v>
      </c>
    </row>
    <row r="38" spans="1:17" ht="23.25" customHeight="1" outlineLevel="1" x14ac:dyDescent="0.2">
      <c r="A38" s="4" t="s">
        <v>36</v>
      </c>
      <c r="B38" s="25">
        <v>3023.2649999999999</v>
      </c>
      <c r="C38" s="1">
        <v>3195.67</v>
      </c>
      <c r="D38" s="43"/>
      <c r="E38" s="43"/>
      <c r="F38" s="43"/>
      <c r="G38" s="43"/>
      <c r="H38" s="43"/>
      <c r="I38" s="43"/>
      <c r="J38" s="29">
        <f t="shared" si="18"/>
        <v>172.4050000000002</v>
      </c>
      <c r="K38" s="1">
        <v>3251.82</v>
      </c>
      <c r="L38" s="29">
        <f t="shared" si="17"/>
        <v>228.55500000000029</v>
      </c>
      <c r="M38" s="19">
        <f t="shared" si="15"/>
        <v>56.150000000000091</v>
      </c>
      <c r="N38" s="1">
        <v>3251.82</v>
      </c>
      <c r="O38" s="19">
        <f t="shared" si="16"/>
        <v>0</v>
      </c>
      <c r="P38" s="13">
        <v>3251.82</v>
      </c>
      <c r="Q38" s="22">
        <f t="shared" si="19"/>
        <v>0</v>
      </c>
    </row>
    <row r="39" spans="1:17" ht="44.25" customHeight="1" outlineLevel="1" x14ac:dyDescent="0.2">
      <c r="A39" s="9" t="s">
        <v>60</v>
      </c>
      <c r="B39" s="25">
        <v>3348.8629999999998</v>
      </c>
      <c r="C39" s="1">
        <v>3385.37</v>
      </c>
      <c r="D39" s="43"/>
      <c r="E39" s="43"/>
      <c r="F39" s="43"/>
      <c r="G39" s="43"/>
      <c r="H39" s="43"/>
      <c r="I39" s="43"/>
      <c r="J39" s="29">
        <f t="shared" si="18"/>
        <v>36.507000000000062</v>
      </c>
      <c r="K39" s="1">
        <v>3605.56</v>
      </c>
      <c r="L39" s="29">
        <f t="shared" si="17"/>
        <v>256.69700000000012</v>
      </c>
      <c r="M39" s="19">
        <f t="shared" si="15"/>
        <v>220.19000000000005</v>
      </c>
      <c r="N39" s="1">
        <v>3605.56</v>
      </c>
      <c r="O39" s="19">
        <f t="shared" si="16"/>
        <v>0</v>
      </c>
      <c r="P39" s="13">
        <v>3605.56</v>
      </c>
      <c r="Q39" s="22">
        <f t="shared" si="19"/>
        <v>0</v>
      </c>
    </row>
    <row r="40" spans="1:17" ht="33" customHeight="1" outlineLevel="1" x14ac:dyDescent="0.2">
      <c r="A40" s="30" t="s">
        <v>61</v>
      </c>
      <c r="B40" s="25">
        <v>598.75800000000004</v>
      </c>
      <c r="C40" s="1">
        <v>642.49</v>
      </c>
      <c r="D40" s="43"/>
      <c r="E40" s="43"/>
      <c r="F40" s="43"/>
      <c r="G40" s="43"/>
      <c r="H40" s="43"/>
      <c r="I40" s="43"/>
      <c r="J40" s="29">
        <f t="shared" si="18"/>
        <v>43.731999999999971</v>
      </c>
      <c r="K40" s="1">
        <v>765.19</v>
      </c>
      <c r="L40" s="29">
        <f t="shared" si="17"/>
        <v>166.43200000000002</v>
      </c>
      <c r="M40" s="19">
        <f t="shared" si="15"/>
        <v>122.70000000000005</v>
      </c>
      <c r="N40" s="1">
        <v>792.52</v>
      </c>
      <c r="O40" s="19">
        <f t="shared" si="16"/>
        <v>27.329999999999927</v>
      </c>
      <c r="P40" s="13">
        <v>792.52</v>
      </c>
      <c r="Q40" s="22">
        <f t="shared" si="19"/>
        <v>0</v>
      </c>
    </row>
    <row r="41" spans="1:17" ht="41.25" customHeight="1" outlineLevel="1" x14ac:dyDescent="0.2">
      <c r="A41" s="9" t="s">
        <v>37</v>
      </c>
      <c r="B41" s="25">
        <v>18.260000000000002</v>
      </c>
      <c r="C41" s="1">
        <v>20.88</v>
      </c>
      <c r="D41" s="43"/>
      <c r="E41" s="43"/>
      <c r="F41" s="43"/>
      <c r="G41" s="43"/>
      <c r="H41" s="43"/>
      <c r="I41" s="43"/>
      <c r="J41" s="29">
        <f t="shared" si="18"/>
        <v>2.6199999999999974</v>
      </c>
      <c r="K41" s="1">
        <v>164.68</v>
      </c>
      <c r="L41" s="29">
        <f t="shared" si="17"/>
        <v>146.42000000000002</v>
      </c>
      <c r="M41" s="19">
        <f t="shared" si="15"/>
        <v>143.80000000000001</v>
      </c>
      <c r="N41" s="1">
        <v>23.79</v>
      </c>
      <c r="O41" s="19">
        <f t="shared" si="16"/>
        <v>-140.89000000000001</v>
      </c>
      <c r="P41" s="13">
        <v>23.79</v>
      </c>
      <c r="Q41" s="22">
        <f t="shared" si="19"/>
        <v>0</v>
      </c>
    </row>
    <row r="42" spans="1:17" ht="21" customHeight="1" outlineLevel="1" x14ac:dyDescent="0.2">
      <c r="A42" s="9" t="s">
        <v>38</v>
      </c>
      <c r="B42" s="25">
        <v>1447.646</v>
      </c>
      <c r="C42" s="1">
        <v>2253.9499999999998</v>
      </c>
      <c r="D42" s="43"/>
      <c r="E42" s="43"/>
      <c r="F42" s="43"/>
      <c r="G42" s="43"/>
      <c r="H42" s="43"/>
      <c r="I42" s="43"/>
      <c r="J42" s="29">
        <f t="shared" si="18"/>
        <v>806.30399999999986</v>
      </c>
      <c r="K42" s="1">
        <v>2249.0100000000002</v>
      </c>
      <c r="L42" s="29">
        <f t="shared" si="17"/>
        <v>801.36400000000026</v>
      </c>
      <c r="M42" s="19">
        <f t="shared" si="15"/>
        <v>-4.9399999999995998</v>
      </c>
      <c r="N42" s="1">
        <v>2321.41</v>
      </c>
      <c r="O42" s="19">
        <f t="shared" si="16"/>
        <v>72.399999999999636</v>
      </c>
      <c r="P42" s="13">
        <v>2396.71</v>
      </c>
      <c r="Q42" s="22">
        <f t="shared" si="19"/>
        <v>75.300000000000182</v>
      </c>
    </row>
    <row r="43" spans="1:17" ht="20.25" customHeight="1" x14ac:dyDescent="0.2">
      <c r="A43" s="6" t="s">
        <v>39</v>
      </c>
      <c r="B43" s="26">
        <v>52511.85</v>
      </c>
      <c r="C43" s="1">
        <v>52100.94</v>
      </c>
      <c r="J43" s="29">
        <f t="shared" si="18"/>
        <v>-410.90999999999622</v>
      </c>
      <c r="K43" s="31">
        <v>58207.15</v>
      </c>
      <c r="L43" s="29">
        <f t="shared" si="17"/>
        <v>5695.3000000000029</v>
      </c>
      <c r="M43" s="19">
        <f t="shared" si="15"/>
        <v>6106.2099999999991</v>
      </c>
      <c r="N43" s="31">
        <v>55399.3</v>
      </c>
      <c r="O43" s="19">
        <f t="shared" si="16"/>
        <v>-2807.8499999999985</v>
      </c>
      <c r="P43" s="13">
        <v>49948.72</v>
      </c>
      <c r="Q43" s="22">
        <f t="shared" si="19"/>
        <v>-5450.5800000000017</v>
      </c>
    </row>
    <row r="44" spans="1:17" ht="28.5" customHeight="1" outlineLevel="1" x14ac:dyDescent="0.2">
      <c r="A44" s="7" t="s">
        <v>40</v>
      </c>
      <c r="B44" s="27">
        <v>1663.2280000000001</v>
      </c>
      <c r="C44" s="1">
        <v>1723.38</v>
      </c>
      <c r="D44" s="43"/>
      <c r="E44" s="43"/>
      <c r="F44" s="43"/>
      <c r="G44" s="43"/>
      <c r="H44" s="43"/>
      <c r="I44" s="43"/>
      <c r="J44" s="29">
        <f t="shared" si="18"/>
        <v>60.152000000000044</v>
      </c>
      <c r="K44" s="1">
        <v>2324.5500000000002</v>
      </c>
      <c r="L44" s="29">
        <f t="shared" si="17"/>
        <v>661.32200000000012</v>
      </c>
      <c r="M44" s="19">
        <f t="shared" si="15"/>
        <v>601.17000000000007</v>
      </c>
      <c r="N44" s="1">
        <v>2417.5300000000002</v>
      </c>
      <c r="O44" s="19">
        <f t="shared" si="16"/>
        <v>92.980000000000018</v>
      </c>
      <c r="P44" s="13">
        <v>2514.23</v>
      </c>
      <c r="Q44" s="22">
        <f t="shared" si="19"/>
        <v>96.699999999999818</v>
      </c>
    </row>
    <row r="45" spans="1:17" ht="30" customHeight="1" outlineLevel="1" x14ac:dyDescent="0.2">
      <c r="A45" s="11" t="s">
        <v>41</v>
      </c>
      <c r="B45" s="27">
        <v>1251.2850000000001</v>
      </c>
      <c r="C45" s="1">
        <v>1249.56</v>
      </c>
      <c r="D45" s="42"/>
      <c r="E45" s="42"/>
      <c r="F45" s="42"/>
      <c r="G45" s="42"/>
      <c r="H45" s="42"/>
      <c r="I45" s="42"/>
      <c r="J45" s="29">
        <f t="shared" si="18"/>
        <v>-1.7250000000001364</v>
      </c>
      <c r="K45" s="1">
        <v>1541.16</v>
      </c>
      <c r="L45" s="29">
        <f t="shared" si="17"/>
        <v>289.875</v>
      </c>
      <c r="M45" s="19">
        <f t="shared" si="15"/>
        <v>291.60000000000014</v>
      </c>
      <c r="N45" s="1">
        <v>1602.81</v>
      </c>
      <c r="O45" s="19">
        <f t="shared" si="16"/>
        <v>61.649999999999864</v>
      </c>
      <c r="P45" s="13">
        <v>1666.92</v>
      </c>
      <c r="Q45" s="22">
        <f t="shared" si="19"/>
        <v>64.110000000000127</v>
      </c>
    </row>
    <row r="46" spans="1:17" ht="39.75" customHeight="1" outlineLevel="1" x14ac:dyDescent="0.2">
      <c r="A46" s="11" t="s">
        <v>62</v>
      </c>
      <c r="B46" s="27">
        <v>1661.932</v>
      </c>
      <c r="C46" s="1">
        <v>1853.24</v>
      </c>
      <c r="D46" s="42"/>
      <c r="E46" s="42"/>
      <c r="F46" s="42"/>
      <c r="G46" s="42"/>
      <c r="H46" s="42"/>
      <c r="I46" s="42"/>
      <c r="J46" s="29">
        <f t="shared" si="18"/>
        <v>191.30799999999999</v>
      </c>
      <c r="K46" s="1">
        <v>1853.24</v>
      </c>
      <c r="L46" s="29">
        <f t="shared" si="17"/>
        <v>191.30799999999999</v>
      </c>
      <c r="M46" s="19">
        <f t="shared" si="15"/>
        <v>0</v>
      </c>
      <c r="N46" s="1">
        <v>1853.24</v>
      </c>
      <c r="O46" s="19">
        <f t="shared" si="16"/>
        <v>0</v>
      </c>
      <c r="P46" s="13">
        <v>1853.24</v>
      </c>
      <c r="Q46" s="22">
        <f t="shared" si="19"/>
        <v>0</v>
      </c>
    </row>
    <row r="47" spans="1:17" ht="42.75" customHeight="1" outlineLevel="1" x14ac:dyDescent="0.2">
      <c r="A47" s="11" t="s">
        <v>42</v>
      </c>
      <c r="B47" s="27">
        <v>19472.953000000001</v>
      </c>
      <c r="C47" s="1">
        <v>18529.87</v>
      </c>
      <c r="D47" s="42"/>
      <c r="E47" s="42"/>
      <c r="F47" s="42"/>
      <c r="G47" s="42"/>
      <c r="H47" s="42"/>
      <c r="I47" s="42"/>
      <c r="J47" s="29">
        <f t="shared" si="18"/>
        <v>-943.08300000000236</v>
      </c>
      <c r="K47" s="1">
        <v>21796.79</v>
      </c>
      <c r="L47" s="29">
        <f t="shared" si="17"/>
        <v>2323.8369999999995</v>
      </c>
      <c r="M47" s="19">
        <f t="shared" si="15"/>
        <v>3266.9200000000019</v>
      </c>
      <c r="N47" s="1">
        <v>22478.62</v>
      </c>
      <c r="O47" s="19">
        <f t="shared" si="16"/>
        <v>681.82999999999811</v>
      </c>
      <c r="P47" s="13">
        <v>23132.67</v>
      </c>
      <c r="Q47" s="22">
        <f t="shared" si="19"/>
        <v>654.04999999999927</v>
      </c>
    </row>
    <row r="48" spans="1:17" ht="32.25" customHeight="1" outlineLevel="1" x14ac:dyDescent="0.2">
      <c r="A48" s="24" t="s">
        <v>43</v>
      </c>
      <c r="B48" s="28">
        <v>1208.0329999999999</v>
      </c>
      <c r="C48" s="1">
        <v>1229.75</v>
      </c>
      <c r="D48" s="42"/>
      <c r="E48" s="42"/>
      <c r="F48" s="42"/>
      <c r="G48" s="42"/>
      <c r="H48" s="42"/>
      <c r="I48" s="42"/>
      <c r="J48" s="29">
        <f t="shared" si="18"/>
        <v>21.717000000000098</v>
      </c>
      <c r="K48" s="1">
        <v>1307.3</v>
      </c>
      <c r="L48" s="29">
        <f t="shared" si="17"/>
        <v>99.267000000000053</v>
      </c>
      <c r="M48" s="19">
        <f t="shared" si="15"/>
        <v>77.549999999999955</v>
      </c>
      <c r="N48" s="1">
        <v>1356.99</v>
      </c>
      <c r="O48" s="19">
        <f t="shared" si="16"/>
        <v>49.690000000000055</v>
      </c>
      <c r="P48" s="13">
        <v>1408.67</v>
      </c>
      <c r="Q48" s="22">
        <f t="shared" si="19"/>
        <v>51.680000000000064</v>
      </c>
    </row>
    <row r="49" spans="1:17" ht="44.25" customHeight="1" outlineLevel="1" x14ac:dyDescent="0.2">
      <c r="A49" s="24" t="s">
        <v>44</v>
      </c>
      <c r="B49" s="28">
        <v>20.87</v>
      </c>
      <c r="C49" s="1">
        <v>22</v>
      </c>
      <c r="D49" s="45"/>
      <c r="E49" s="45"/>
      <c r="F49" s="45"/>
      <c r="G49" s="45"/>
      <c r="H49" s="45"/>
      <c r="I49" s="45"/>
      <c r="J49" s="29">
        <f t="shared" si="18"/>
        <v>1.129999999999999</v>
      </c>
      <c r="K49" s="1">
        <v>23.44</v>
      </c>
      <c r="L49" s="29">
        <f t="shared" si="17"/>
        <v>2.5700000000000003</v>
      </c>
      <c r="M49" s="19">
        <f t="shared" si="15"/>
        <v>1.4400000000000013</v>
      </c>
      <c r="N49" s="1">
        <v>24.38</v>
      </c>
      <c r="O49" s="19">
        <f t="shared" si="16"/>
        <v>0.93999999999999773</v>
      </c>
      <c r="P49" s="13">
        <v>25.35</v>
      </c>
      <c r="Q49" s="22">
        <f t="shared" si="19"/>
        <v>0.97000000000000242</v>
      </c>
    </row>
    <row r="50" spans="1:17" ht="53.25" customHeight="1" outlineLevel="1" x14ac:dyDescent="0.2">
      <c r="A50" s="24" t="s">
        <v>45</v>
      </c>
      <c r="B50" s="28">
        <v>0</v>
      </c>
      <c r="C50" s="1">
        <v>3.39</v>
      </c>
      <c r="D50" s="45"/>
      <c r="E50" s="45"/>
      <c r="F50" s="45"/>
      <c r="G50" s="45"/>
      <c r="H50" s="45"/>
      <c r="I50" s="45"/>
      <c r="J50" s="29">
        <f t="shared" si="18"/>
        <v>3.39</v>
      </c>
      <c r="K50" s="1">
        <v>3.49</v>
      </c>
      <c r="L50" s="29">
        <f t="shared" si="17"/>
        <v>3.49</v>
      </c>
      <c r="M50" s="19">
        <f t="shared" si="15"/>
        <v>0.10000000000000009</v>
      </c>
      <c r="N50" s="1">
        <v>3.49</v>
      </c>
      <c r="O50" s="19">
        <f t="shared" si="16"/>
        <v>0</v>
      </c>
      <c r="P50" s="13">
        <v>3.49</v>
      </c>
      <c r="Q50" s="22">
        <f t="shared" si="19"/>
        <v>0</v>
      </c>
    </row>
    <row r="51" spans="1:17" ht="28.5" customHeight="1" outlineLevel="1" x14ac:dyDescent="0.2">
      <c r="A51" s="30" t="s">
        <v>46</v>
      </c>
      <c r="B51" s="28">
        <v>2582.8829999999998</v>
      </c>
      <c r="C51" s="1">
        <v>2628.96</v>
      </c>
      <c r="D51" s="45"/>
      <c r="E51" s="45"/>
      <c r="F51" s="45"/>
      <c r="G51" s="45"/>
      <c r="H51" s="45"/>
      <c r="I51" s="45"/>
      <c r="J51" s="29">
        <f t="shared" si="18"/>
        <v>46.077000000000226</v>
      </c>
      <c r="K51" s="1">
        <v>2793.51</v>
      </c>
      <c r="L51" s="29">
        <f t="shared" si="17"/>
        <v>210.62700000000041</v>
      </c>
      <c r="M51" s="19">
        <f t="shared" si="15"/>
        <v>164.55000000000018</v>
      </c>
      <c r="N51" s="1">
        <v>2898.94</v>
      </c>
      <c r="O51" s="19">
        <f t="shared" si="16"/>
        <v>105.42999999999984</v>
      </c>
      <c r="P51" s="13">
        <v>3008.6</v>
      </c>
      <c r="Q51" s="22">
        <f t="shared" si="19"/>
        <v>109.65999999999985</v>
      </c>
    </row>
    <row r="52" spans="1:17" ht="45" customHeight="1" outlineLevel="1" x14ac:dyDescent="0.2">
      <c r="A52" s="30" t="s">
        <v>47</v>
      </c>
      <c r="B52" s="28">
        <v>721.30499999999995</v>
      </c>
      <c r="C52" s="1">
        <v>371.97</v>
      </c>
      <c r="D52" s="45"/>
      <c r="E52" s="45"/>
      <c r="F52" s="45"/>
      <c r="G52" s="45"/>
      <c r="H52" s="45"/>
      <c r="I52" s="45"/>
      <c r="J52" s="29">
        <f t="shared" si="18"/>
        <v>-349.33499999999992</v>
      </c>
      <c r="K52" s="1">
        <v>385.29</v>
      </c>
      <c r="L52" s="29">
        <f t="shared" si="17"/>
        <v>-336.01499999999993</v>
      </c>
      <c r="M52" s="19">
        <f t="shared" si="15"/>
        <v>13.319999999999993</v>
      </c>
      <c r="N52" s="1">
        <v>400.7</v>
      </c>
      <c r="O52" s="19">
        <f t="shared" si="16"/>
        <v>15.409999999999968</v>
      </c>
      <c r="P52" s="13">
        <v>416.73</v>
      </c>
      <c r="Q52" s="22">
        <f t="shared" si="19"/>
        <v>16.03000000000003</v>
      </c>
    </row>
    <row r="53" spans="1:17" ht="24.75" customHeight="1" x14ac:dyDescent="0.2">
      <c r="A53" s="49" t="s">
        <v>48</v>
      </c>
      <c r="B53" s="50">
        <f t="shared" ref="B53:Q53" si="20">B7+B31</f>
        <v>1247397.5759999999</v>
      </c>
      <c r="C53" s="50">
        <f t="shared" si="20"/>
        <v>1357135.9299999995</v>
      </c>
      <c r="D53" s="50" t="e">
        <f t="shared" si="20"/>
        <v>#REF!</v>
      </c>
      <c r="E53" s="50">
        <f t="shared" si="20"/>
        <v>0</v>
      </c>
      <c r="F53" s="50">
        <f t="shared" si="20"/>
        <v>0</v>
      </c>
      <c r="G53" s="50">
        <f t="shared" si="20"/>
        <v>0</v>
      </c>
      <c r="H53" s="50">
        <f t="shared" si="20"/>
        <v>0</v>
      </c>
      <c r="I53" s="50">
        <f t="shared" si="20"/>
        <v>0</v>
      </c>
      <c r="J53" s="50">
        <f t="shared" si="20"/>
        <v>109738.35399999995</v>
      </c>
      <c r="K53" s="50">
        <f t="shared" si="20"/>
        <v>1114716.8</v>
      </c>
      <c r="L53" s="50">
        <f t="shared" si="20"/>
        <v>-132680.77600000007</v>
      </c>
      <c r="M53" s="50">
        <f t="shared" si="20"/>
        <v>-242419.12999999992</v>
      </c>
      <c r="N53" s="50">
        <f t="shared" si="20"/>
        <v>1015197.21</v>
      </c>
      <c r="O53" s="50">
        <f t="shared" si="20"/>
        <v>-99519.589999999953</v>
      </c>
      <c r="P53" s="50">
        <f t="shared" si="20"/>
        <v>1020674.4800000002</v>
      </c>
      <c r="Q53" s="50">
        <f t="shared" si="20"/>
        <v>5477.2700000000259</v>
      </c>
    </row>
  </sheetData>
  <mergeCells count="6">
    <mergeCell ref="A1:Q1"/>
    <mergeCell ref="A3:A4"/>
    <mergeCell ref="C3:C4"/>
    <mergeCell ref="K3:Q3"/>
    <mergeCell ref="B3:B4"/>
    <mergeCell ref="J3:J4"/>
  </mergeCells>
  <pageMargins left="0.70866141732283472" right="0.70866141732283472" top="0.74803149606299213" bottom="0.74803149606299213" header="0.31496062992125984" footer="0.31496062992125984"/>
  <pageSetup paperSize="9" scale="81" fitToHeight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207-3</cp:lastModifiedBy>
  <cp:lastPrinted>2020-12-08T04:53:52Z</cp:lastPrinted>
  <dcterms:created xsi:type="dcterms:W3CDTF">2019-06-18T02:48:46Z</dcterms:created>
  <dcterms:modified xsi:type="dcterms:W3CDTF">2025-10-22T06:56:39Z</dcterms:modified>
</cp:coreProperties>
</file>